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3020" windowHeight="8010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45621"/>
</workbook>
</file>

<file path=xl/calcChain.xml><?xml version="1.0" encoding="utf-8"?>
<calcChain xmlns="http://schemas.openxmlformats.org/spreadsheetml/2006/main">
  <c r="H42" i="1"/>
  <c r="K52"/>
  <c r="K51"/>
  <c r="K50"/>
  <c r="K49"/>
  <c r="K48"/>
  <c r="K47"/>
  <c r="K46"/>
  <c r="K45"/>
  <c r="K44"/>
  <c r="K43"/>
  <c r="J41"/>
  <c r="J39" s="1"/>
  <c r="K40"/>
  <c r="I41"/>
  <c r="I39" l="1"/>
  <c r="H41"/>
  <c r="H39" s="1"/>
  <c r="G42"/>
  <c r="G41"/>
  <c r="E41"/>
  <c r="E39" s="1"/>
  <c r="F41"/>
  <c r="F39" s="1"/>
  <c r="E42"/>
  <c r="J18"/>
  <c r="J16" s="1"/>
  <c r="J19"/>
  <c r="I19"/>
  <c r="K21"/>
  <c r="K20"/>
  <c r="K29"/>
  <c r="K28"/>
  <c r="K27"/>
  <c r="K26"/>
  <c r="K25"/>
  <c r="K24"/>
  <c r="K23"/>
  <c r="K22"/>
  <c r="H19"/>
  <c r="G19"/>
  <c r="F19"/>
  <c r="E19"/>
  <c r="H18"/>
  <c r="H16" s="1"/>
  <c r="G18"/>
  <c r="F18"/>
  <c r="E18"/>
  <c r="G17"/>
  <c r="F17"/>
  <c r="E17"/>
  <c r="K42" l="1"/>
  <c r="G39"/>
  <c r="K39" s="1"/>
  <c r="K41"/>
  <c r="K18"/>
  <c r="E16"/>
  <c r="F16"/>
  <c r="K19"/>
  <c r="G16"/>
  <c r="K17"/>
  <c r="L40" s="1"/>
  <c r="L41" l="1"/>
  <c r="K16"/>
  <c r="L39" s="1"/>
</calcChain>
</file>

<file path=xl/sharedStrings.xml><?xml version="1.0" encoding="utf-8"?>
<sst xmlns="http://schemas.openxmlformats.org/spreadsheetml/2006/main" count="123" uniqueCount="53">
  <si>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</si>
  <si>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</si>
  <si>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</si>
  <si>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</si>
  <si>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</si>
  <si>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</si>
  <si>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</si>
  <si>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</si>
  <si>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</si>
  <si>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</si>
  <si>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</si>
  <si>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</si>
  <si>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Наименование муниципальной программы, основного мероприятия</t>
  </si>
  <si>
    <t>Финансовое управление Златоустовского городского округа (далее - Финансовое управление)</t>
  </si>
  <si>
    <t>Основное мероприятие 1 «Организация составления, исполнения бюджета Златоустовского городского округа и формирования бюджетной отчетности»</t>
  </si>
  <si>
    <t xml:space="preserve">Финансовое управление </t>
  </si>
  <si>
    <t>Х</t>
  </si>
  <si>
    <t>Основное мероприятие 2 «Управление резервным фондом Администрации Златоустовского городского округа»</t>
  </si>
  <si>
    <t>№ п/п</t>
  </si>
  <si>
    <t>1.</t>
  </si>
  <si>
    <t>2.</t>
  </si>
  <si>
    <t>3.</t>
  </si>
  <si>
    <t>Основное 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</si>
  <si>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Основное мероприятие 4 «Обслуживание муниципального долга Златоустовского городского округа»</t>
  </si>
  <si>
    <t>Основное мероприятие 6 "Управление средствами на обеспечение своевременной и полной выплаты заработной платы"</t>
  </si>
  <si>
    <t>Финансовое управление</t>
  </si>
  <si>
    <t>2017 год</t>
  </si>
  <si>
    <t>Основное мероприятие 7 "Управление средствами на обеспечение своевременной уплаты налоговых обязательств"</t>
  </si>
  <si>
    <t>Основное мероприятие 8 "Управление средствами на обеспечение своевременной оплаты топливно-энергетических ресурсов"</t>
  </si>
  <si>
    <t>4.</t>
  </si>
  <si>
    <t>5.</t>
  </si>
  <si>
    <t>6.</t>
  </si>
  <si>
    <t>7.</t>
  </si>
  <si>
    <t>8.</t>
  </si>
  <si>
    <t>9.</t>
  </si>
  <si>
    <t>Основное мероприятие 9 "Управление средствами на исполнение судебных решений по искам к Златоустовскому городскому округу"</t>
  </si>
  <si>
    <t>Основное 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</si>
  <si>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2018 год</t>
  </si>
  <si>
    <t>2019 год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</si>
  <si>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</si>
  <si>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</si>
  <si>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</si>
  <si>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</si>
  <si>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</si>
  <si>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</si>
  <si>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</si>
  <si>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</si>
  <si>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</si>
  <si>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2024 год</t>
  </si>
  <si>
    <t>2025 год</t>
  </si>
  <si>
    <t>Итого по годам (2020-2025 годы)</t>
  </si>
  <si>
    <t>Итог по годам (2014-2025 годы)</t>
  </si>
  <si>
    <t xml:space="preserve"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                     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</si>
</sst>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0.000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167" fontId="7" fillId="2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justify" vertical="top" wrapText="1"/>
    </xf>
    <xf numFmtId="0" fontId="1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0" fillId="2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61"/>
  <sheetViews>
    <sheetView tabSelected="1" zoomScale="86" zoomScaleNormal="86" workbookViewId="0">
      <selection activeCell="H37" sqref="H37:H52"/>
    </sheetView>
  </sheetViews>
  <sheetFormatPr defaultColWidth="8.85546875" defaultRowHeight="15"/>
  <cols>
    <col min="1" max="1" width="7.5703125" style="20" customWidth="1"/>
    <col min="2" max="2" width="46.28515625" style="3" customWidth="1"/>
    <col min="3" max="3" width="27.85546875" style="21" customWidth="1"/>
    <col min="4" max="4" width="15" style="3" customWidth="1"/>
    <col min="5" max="5" width="16" style="3" customWidth="1"/>
    <col min="6" max="6" width="18" style="3" customWidth="1"/>
    <col min="7" max="7" width="17.140625" style="3" customWidth="1"/>
    <col min="8" max="8" width="14.85546875" style="3" customWidth="1"/>
    <col min="9" max="9" width="14.28515625" style="3" customWidth="1"/>
    <col min="10" max="10" width="14.5703125" style="3" customWidth="1"/>
    <col min="11" max="11" width="16" style="3" customWidth="1"/>
    <col min="12" max="12" width="15.7109375" style="3" customWidth="1"/>
    <col min="13" max="14" width="15" style="3" customWidth="1"/>
    <col min="15" max="15" width="16.28515625" style="3" customWidth="1"/>
    <col min="16" max="16384" width="8.85546875" style="3"/>
  </cols>
  <sheetData>
    <row r="2" spans="1:15" ht="19.5" customHeight="1">
      <c r="I2" s="72"/>
      <c r="J2" s="72"/>
      <c r="K2" s="72"/>
      <c r="L2" s="72"/>
      <c r="M2" s="72"/>
      <c r="N2" s="72"/>
      <c r="O2" s="72"/>
    </row>
    <row r="3" spans="1:15" ht="19.5" customHeight="1">
      <c r="I3" s="72"/>
      <c r="J3" s="72"/>
      <c r="K3" s="72"/>
      <c r="L3" s="72"/>
      <c r="M3" s="72"/>
      <c r="N3" s="72"/>
      <c r="O3" s="72"/>
    </row>
    <row r="4" spans="1:15" ht="19.5" customHeight="1">
      <c r="I4" s="65"/>
      <c r="J4" s="65"/>
      <c r="K4" s="65"/>
      <c r="L4" s="65"/>
      <c r="M4" s="65"/>
      <c r="N4" s="65"/>
      <c r="O4" s="65"/>
    </row>
    <row r="5" spans="1:15" s="26" customFormat="1" ht="15.75">
      <c r="A5" s="22"/>
      <c r="B5" s="23"/>
      <c r="C5" s="24"/>
      <c r="D5" s="25"/>
      <c r="E5" s="4"/>
      <c r="F5" s="4"/>
      <c r="G5" s="4"/>
      <c r="H5" s="4"/>
      <c r="I5" s="85" t="s">
        <v>0</v>
      </c>
      <c r="J5" s="85"/>
      <c r="K5" s="85"/>
      <c r="L5" s="85"/>
      <c r="M5" s="85"/>
      <c r="N5" s="85"/>
      <c r="O5" s="85"/>
    </row>
    <row r="6" spans="1:15" s="26" customFormat="1" ht="63" customHeight="1">
      <c r="A6" s="22"/>
      <c r="B6" s="23"/>
      <c r="C6" s="24"/>
      <c r="D6" s="25"/>
      <c r="E6" s="4"/>
      <c r="F6" s="4"/>
      <c r="G6" s="22"/>
      <c r="H6" s="4"/>
      <c r="I6" s="86" t="s">
        <v>52</v>
      </c>
      <c r="J6" s="86"/>
      <c r="K6" s="86"/>
      <c r="L6" s="86"/>
      <c r="M6" s="86"/>
      <c r="N6" s="86"/>
      <c r="O6" s="86"/>
    </row>
    <row r="7" spans="1:15" s="26" customFormat="1" ht="16.5" customHeight="1">
      <c r="A7" s="22"/>
      <c r="B7" s="23"/>
      <c r="C7" s="24"/>
      <c r="D7" s="25"/>
      <c r="E7" s="4"/>
      <c r="F7" s="4"/>
      <c r="G7" s="4"/>
      <c r="H7" s="4"/>
      <c r="I7" s="27"/>
      <c r="J7" s="86"/>
      <c r="K7" s="86"/>
      <c r="L7" s="86"/>
      <c r="M7" s="86"/>
      <c r="N7" s="86"/>
      <c r="O7" s="86"/>
    </row>
    <row r="8" spans="1:15" s="26" customFormat="1" ht="21" customHeight="1">
      <c r="A8" s="22"/>
      <c r="B8" s="23"/>
      <c r="C8" s="24"/>
      <c r="D8" s="2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5" s="5" customFormat="1" ht="25.5" customHeight="1">
      <c r="A9" s="90" t="s">
        <v>44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5" s="5" customFormat="1" ht="18.75" customHeight="1">
      <c r="A10" s="90" t="s">
        <v>45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5" s="5" customFormat="1" ht="18.7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s="5" customFormat="1" ht="28.5" customHeight="1">
      <c r="A12" s="20"/>
      <c r="B12" s="29" t="s">
        <v>1</v>
      </c>
      <c r="C12" s="21"/>
      <c r="D12" s="3"/>
      <c r="E12" s="3"/>
      <c r="F12" s="3"/>
      <c r="G12" s="3"/>
      <c r="H12" s="3"/>
      <c r="K12" s="16" t="s">
        <v>42</v>
      </c>
    </row>
    <row r="13" spans="1:15" s="31" customFormat="1" ht="15.4" customHeight="1">
      <c r="A13" s="78" t="s">
        <v>18</v>
      </c>
      <c r="B13" s="84" t="s">
        <v>12</v>
      </c>
      <c r="C13" s="78" t="s">
        <v>9</v>
      </c>
      <c r="D13" s="87" t="s">
        <v>5</v>
      </c>
      <c r="E13" s="84" t="s">
        <v>8</v>
      </c>
      <c r="F13" s="84"/>
      <c r="G13" s="84"/>
      <c r="H13" s="84"/>
      <c r="I13" s="84"/>
      <c r="J13" s="84"/>
      <c r="K13" s="84"/>
      <c r="L13" s="30"/>
      <c r="M13" s="30"/>
      <c r="N13" s="30"/>
      <c r="O13" s="30"/>
    </row>
    <row r="14" spans="1:15" s="31" customFormat="1" ht="32.25" customHeight="1">
      <c r="A14" s="79"/>
      <c r="B14" s="84"/>
      <c r="C14" s="79"/>
      <c r="D14" s="91"/>
      <c r="E14" s="17" t="s">
        <v>2</v>
      </c>
      <c r="F14" s="17" t="s">
        <v>3</v>
      </c>
      <c r="G14" s="17" t="s">
        <v>4</v>
      </c>
      <c r="H14" s="18" t="s">
        <v>26</v>
      </c>
      <c r="I14" s="18" t="s">
        <v>37</v>
      </c>
      <c r="J14" s="18" t="s">
        <v>38</v>
      </c>
      <c r="K14" s="32" t="s">
        <v>46</v>
      </c>
    </row>
    <row r="15" spans="1:15" s="33" customFormat="1" ht="12.75">
      <c r="A15" s="1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7</v>
      </c>
      <c r="H15" s="1">
        <v>8</v>
      </c>
      <c r="I15" s="1">
        <v>9</v>
      </c>
      <c r="J15" s="1">
        <v>10</v>
      </c>
      <c r="K15" s="1">
        <v>9</v>
      </c>
    </row>
    <row r="16" spans="1:15" s="34" customFormat="1" ht="15.75" customHeight="1">
      <c r="A16" s="80"/>
      <c r="B16" s="75" t="s">
        <v>10</v>
      </c>
      <c r="C16" s="10" t="s">
        <v>11</v>
      </c>
      <c r="D16" s="10" t="s">
        <v>16</v>
      </c>
      <c r="E16" s="6">
        <f>E17+E18</f>
        <v>100370.09999999999</v>
      </c>
      <c r="F16" s="7">
        <f t="shared" ref="F16:H16" si="0">SUM(F17:F18)</f>
        <v>90140.463000000003</v>
      </c>
      <c r="G16" s="7">
        <f t="shared" si="0"/>
        <v>77524.508000000002</v>
      </c>
      <c r="H16" s="7">
        <f t="shared" si="0"/>
        <v>67539.703000000009</v>
      </c>
      <c r="I16" s="9">
        <v>84371.89</v>
      </c>
      <c r="J16" s="9">
        <f>J17+J18</f>
        <v>63386.21</v>
      </c>
      <c r="K16" s="14">
        <f t="shared" ref="K16:K29" si="1">SUM(E16:J16)</f>
        <v>483332.87400000001</v>
      </c>
    </row>
    <row r="17" spans="1:11" s="34" customFormat="1" ht="34.9" customHeight="1">
      <c r="A17" s="81"/>
      <c r="B17" s="76"/>
      <c r="C17" s="73" t="s">
        <v>13</v>
      </c>
      <c r="D17" s="10" t="s">
        <v>6</v>
      </c>
      <c r="E17" s="6">
        <f>E20</f>
        <v>19071</v>
      </c>
      <c r="F17" s="6">
        <f>F20</f>
        <v>0</v>
      </c>
      <c r="G17" s="6">
        <f>G20</f>
        <v>0</v>
      </c>
      <c r="H17" s="8">
        <v>0</v>
      </c>
      <c r="I17" s="8">
        <v>0</v>
      </c>
      <c r="J17" s="8">
        <v>0</v>
      </c>
      <c r="K17" s="14">
        <f t="shared" si="1"/>
        <v>19071</v>
      </c>
    </row>
    <row r="18" spans="1:11" s="34" customFormat="1" ht="67.150000000000006" customHeight="1">
      <c r="A18" s="82"/>
      <c r="B18" s="77"/>
      <c r="C18" s="74"/>
      <c r="D18" s="10" t="s">
        <v>7</v>
      </c>
      <c r="E18" s="7">
        <f>SUM(E21+E22+E23+E24+E25+E26+E27+E28)</f>
        <v>81299.099999999991</v>
      </c>
      <c r="F18" s="7">
        <f>SUM(F21+F22+F23+F24+F25+F26+F27+F28+F29)</f>
        <v>90140.463000000003</v>
      </c>
      <c r="G18" s="7">
        <f>SUM(G21+G22+G23+G24+G25+G26+G27+G28+G29)</f>
        <v>77524.508000000002</v>
      </c>
      <c r="H18" s="7">
        <f>SUM(H21+H22+H23+H24+H25+H26+H27+H28+H29)</f>
        <v>67539.703000000009</v>
      </c>
      <c r="I18" s="7">
        <v>84371.89</v>
      </c>
      <c r="J18" s="9">
        <f>J21+J22+J23+J24+J25+J26+J27+J28+J29</f>
        <v>63386.21</v>
      </c>
      <c r="K18" s="14">
        <f>SUM(E18:J18)</f>
        <v>464261.87400000001</v>
      </c>
    </row>
    <row r="19" spans="1:11" s="34" customFormat="1" ht="15.75" customHeight="1">
      <c r="A19" s="80" t="s">
        <v>19</v>
      </c>
      <c r="B19" s="75" t="s">
        <v>14</v>
      </c>
      <c r="C19" s="35" t="s">
        <v>11</v>
      </c>
      <c r="D19" s="10" t="s">
        <v>16</v>
      </c>
      <c r="E19" s="6">
        <f t="shared" ref="E19:J19" si="2">SUM(E20:E21)</f>
        <v>19071</v>
      </c>
      <c r="F19" s="9">
        <f t="shared" si="2"/>
        <v>18639.93</v>
      </c>
      <c r="G19" s="9">
        <f t="shared" si="2"/>
        <v>18914.39</v>
      </c>
      <c r="H19" s="7">
        <f t="shared" si="2"/>
        <v>21258.687999999998</v>
      </c>
      <c r="I19" s="9">
        <f t="shared" si="2"/>
        <v>23123.15</v>
      </c>
      <c r="J19" s="36">
        <f t="shared" si="2"/>
        <v>24160.861919999999</v>
      </c>
      <c r="K19" s="37">
        <f t="shared" si="1"/>
        <v>125168.01991999999</v>
      </c>
    </row>
    <row r="20" spans="1:11" s="31" customFormat="1" ht="36.75" customHeight="1">
      <c r="A20" s="81"/>
      <c r="B20" s="83"/>
      <c r="C20" s="73" t="s">
        <v>15</v>
      </c>
      <c r="D20" s="10" t="s">
        <v>6</v>
      </c>
      <c r="E20" s="10">
        <v>19071</v>
      </c>
      <c r="F20" s="10">
        <v>0</v>
      </c>
      <c r="G20" s="10">
        <v>0</v>
      </c>
      <c r="H20" s="11">
        <v>0</v>
      </c>
      <c r="I20" s="12">
        <v>0</v>
      </c>
      <c r="J20" s="15">
        <v>0</v>
      </c>
      <c r="K20" s="14">
        <f t="shared" si="1"/>
        <v>19071</v>
      </c>
    </row>
    <row r="21" spans="1:11" s="31" customFormat="1" ht="36.75" customHeight="1">
      <c r="A21" s="82"/>
      <c r="B21" s="77"/>
      <c r="C21" s="74"/>
      <c r="D21" s="13" t="s">
        <v>7</v>
      </c>
      <c r="E21" s="10">
        <v>0</v>
      </c>
      <c r="F21" s="10">
        <v>18639.93</v>
      </c>
      <c r="G21" s="10">
        <v>18914.39</v>
      </c>
      <c r="H21" s="11">
        <v>21258.687999999998</v>
      </c>
      <c r="I21" s="15">
        <v>23123.15</v>
      </c>
      <c r="J21" s="37">
        <v>24160.861919999999</v>
      </c>
      <c r="K21" s="37">
        <f t="shared" si="1"/>
        <v>106097.01991999999</v>
      </c>
    </row>
    <row r="22" spans="1:11" s="31" customFormat="1" ht="53.45" customHeight="1">
      <c r="A22" s="38" t="s">
        <v>20</v>
      </c>
      <c r="B22" s="39" t="s">
        <v>17</v>
      </c>
      <c r="C22" s="40" t="s">
        <v>15</v>
      </c>
      <c r="D22" s="13" t="s">
        <v>7</v>
      </c>
      <c r="E22" s="10">
        <v>34882.199999999997</v>
      </c>
      <c r="F22" s="10">
        <v>41546.033000000003</v>
      </c>
      <c r="G22" s="7">
        <v>25563.594000000001</v>
      </c>
      <c r="H22" s="11">
        <v>18109.713</v>
      </c>
      <c r="I22" s="11">
        <v>19966.580000000002</v>
      </c>
      <c r="J22" s="15">
        <v>27511.91</v>
      </c>
      <c r="K22" s="14">
        <f t="shared" si="1"/>
        <v>167580.03</v>
      </c>
    </row>
    <row r="23" spans="1:11" s="31" customFormat="1" ht="118.15" customHeight="1">
      <c r="A23" s="11" t="s">
        <v>21</v>
      </c>
      <c r="B23" s="41" t="s">
        <v>22</v>
      </c>
      <c r="C23" s="10" t="s">
        <v>15</v>
      </c>
      <c r="D23" s="10" t="s">
        <v>7</v>
      </c>
      <c r="E23" s="15">
        <v>200</v>
      </c>
      <c r="F23" s="15">
        <v>200</v>
      </c>
      <c r="G23" s="12">
        <v>0</v>
      </c>
      <c r="H23" s="15">
        <v>200</v>
      </c>
      <c r="I23" s="15">
        <v>200</v>
      </c>
      <c r="J23" s="15">
        <v>200</v>
      </c>
      <c r="K23" s="14">
        <f t="shared" si="1"/>
        <v>1000</v>
      </c>
    </row>
    <row r="24" spans="1:11" s="31" customFormat="1" ht="55.15" customHeight="1">
      <c r="A24" s="11" t="s">
        <v>29</v>
      </c>
      <c r="B24" s="42" t="s">
        <v>23</v>
      </c>
      <c r="C24" s="10" t="s">
        <v>15</v>
      </c>
      <c r="D24" s="13" t="s">
        <v>7</v>
      </c>
      <c r="E24" s="10">
        <v>4972.2</v>
      </c>
      <c r="F24" s="10">
        <v>12218.1</v>
      </c>
      <c r="G24" s="10">
        <v>7313.5</v>
      </c>
      <c r="H24" s="11">
        <v>7291.1</v>
      </c>
      <c r="I24" s="15">
        <v>5206.1000000000004</v>
      </c>
      <c r="J24" s="37">
        <v>14.378080000000001</v>
      </c>
      <c r="K24" s="37">
        <f t="shared" si="1"/>
        <v>37015.378080000002</v>
      </c>
    </row>
    <row r="25" spans="1:11" s="31" customFormat="1" ht="84" customHeight="1">
      <c r="A25" s="11" t="s">
        <v>30</v>
      </c>
      <c r="B25" s="39" t="s">
        <v>36</v>
      </c>
      <c r="C25" s="10" t="s">
        <v>15</v>
      </c>
      <c r="D25" s="10" t="s">
        <v>7</v>
      </c>
      <c r="E25" s="10">
        <v>2421.5</v>
      </c>
      <c r="F25" s="10">
        <v>2560.37</v>
      </c>
      <c r="G25" s="10">
        <v>3594.71</v>
      </c>
      <c r="H25" s="11">
        <v>3488.5120000000002</v>
      </c>
      <c r="I25" s="15">
        <v>6671.65</v>
      </c>
      <c r="J25" s="15">
        <v>3611.06</v>
      </c>
      <c r="K25" s="14">
        <f t="shared" si="1"/>
        <v>22347.802</v>
      </c>
    </row>
    <row r="26" spans="1:11" s="31" customFormat="1" ht="49.15" customHeight="1">
      <c r="A26" s="11" t="s">
        <v>31</v>
      </c>
      <c r="B26" s="43" t="s">
        <v>24</v>
      </c>
      <c r="C26" s="10" t="s">
        <v>15</v>
      </c>
      <c r="D26" s="10" t="s">
        <v>7</v>
      </c>
      <c r="E26" s="10">
        <v>12979.1</v>
      </c>
      <c r="F26" s="10">
        <v>0</v>
      </c>
      <c r="G26" s="13">
        <v>1837.97</v>
      </c>
      <c r="H26" s="11">
        <v>3096.55</v>
      </c>
      <c r="I26" s="15">
        <v>0</v>
      </c>
      <c r="J26" s="15">
        <v>5399.3</v>
      </c>
      <c r="K26" s="14">
        <f t="shared" si="1"/>
        <v>23312.92</v>
      </c>
    </row>
    <row r="27" spans="1:11" ht="51.6" customHeight="1">
      <c r="A27" s="11" t="s">
        <v>32</v>
      </c>
      <c r="B27" s="44" t="s">
        <v>27</v>
      </c>
      <c r="C27" s="11" t="s">
        <v>25</v>
      </c>
      <c r="D27" s="10" t="s">
        <v>7</v>
      </c>
      <c r="E27" s="11">
        <v>0</v>
      </c>
      <c r="F27" s="8">
        <v>71</v>
      </c>
      <c r="G27" s="11">
        <v>0</v>
      </c>
      <c r="H27" s="11">
        <v>0</v>
      </c>
      <c r="I27" s="15">
        <v>0</v>
      </c>
      <c r="J27" s="15">
        <v>0</v>
      </c>
      <c r="K27" s="14">
        <f t="shared" si="1"/>
        <v>71</v>
      </c>
    </row>
    <row r="28" spans="1:11" ht="55.15" customHeight="1">
      <c r="A28" s="11" t="s">
        <v>33</v>
      </c>
      <c r="B28" s="44" t="s">
        <v>28</v>
      </c>
      <c r="C28" s="11" t="s">
        <v>15</v>
      </c>
      <c r="D28" s="10" t="s">
        <v>7</v>
      </c>
      <c r="E28" s="11">
        <v>25844.1</v>
      </c>
      <c r="F28" s="11">
        <v>14764.1</v>
      </c>
      <c r="G28" s="11">
        <v>8000</v>
      </c>
      <c r="H28" s="11">
        <v>3294.1</v>
      </c>
      <c r="I28" s="15">
        <v>650</v>
      </c>
      <c r="J28" s="15">
        <v>1147</v>
      </c>
      <c r="K28" s="14">
        <f t="shared" si="1"/>
        <v>53699.299999999996</v>
      </c>
    </row>
    <row r="29" spans="1:11" ht="67.150000000000006" customHeight="1">
      <c r="A29" s="11" t="s">
        <v>34</v>
      </c>
      <c r="B29" s="41" t="s">
        <v>35</v>
      </c>
      <c r="C29" s="11" t="s">
        <v>15</v>
      </c>
      <c r="D29" s="45" t="s">
        <v>7</v>
      </c>
      <c r="E29" s="11">
        <v>0</v>
      </c>
      <c r="F29" s="11">
        <v>140.93</v>
      </c>
      <c r="G29" s="14">
        <v>12300.343999999999</v>
      </c>
      <c r="H29" s="11">
        <v>10801.04</v>
      </c>
      <c r="I29" s="15">
        <v>28554.41</v>
      </c>
      <c r="J29" s="15">
        <v>1341.7</v>
      </c>
      <c r="K29" s="14">
        <f t="shared" si="1"/>
        <v>53138.423999999999</v>
      </c>
    </row>
    <row r="35" spans="1:14" ht="18.75">
      <c r="B35" s="29" t="s">
        <v>1</v>
      </c>
      <c r="H35" s="16" t="s">
        <v>43</v>
      </c>
      <c r="I35" s="5"/>
      <c r="J35" s="5"/>
      <c r="K35" s="5"/>
      <c r="L35" s="5"/>
      <c r="M35" s="5"/>
    </row>
    <row r="36" spans="1:14" ht="15.75" customHeight="1">
      <c r="A36" s="78" t="s">
        <v>18</v>
      </c>
      <c r="B36" s="84" t="s">
        <v>12</v>
      </c>
      <c r="C36" s="78" t="s">
        <v>9</v>
      </c>
      <c r="D36" s="87" t="s">
        <v>5</v>
      </c>
      <c r="E36" s="87" t="s">
        <v>8</v>
      </c>
      <c r="F36" s="88"/>
      <c r="G36" s="88"/>
      <c r="H36" s="88"/>
      <c r="I36" s="88"/>
      <c r="J36" s="88"/>
      <c r="K36" s="88"/>
      <c r="L36" s="89"/>
      <c r="M36" s="30"/>
      <c r="N36" s="30"/>
    </row>
    <row r="37" spans="1:14" ht="47.25">
      <c r="A37" s="79"/>
      <c r="B37" s="84"/>
      <c r="C37" s="79"/>
      <c r="D37" s="91"/>
      <c r="E37" s="51" t="s">
        <v>39</v>
      </c>
      <c r="F37" s="18" t="s">
        <v>40</v>
      </c>
      <c r="G37" s="51" t="s">
        <v>41</v>
      </c>
      <c r="H37" s="51" t="s">
        <v>47</v>
      </c>
      <c r="I37" s="62" t="s">
        <v>48</v>
      </c>
      <c r="J37" s="63" t="s">
        <v>49</v>
      </c>
      <c r="K37" s="50" t="s">
        <v>50</v>
      </c>
      <c r="L37" s="57" t="s">
        <v>51</v>
      </c>
    </row>
    <row r="38" spans="1:14" ht="15.75">
      <c r="A38" s="1">
        <v>1</v>
      </c>
      <c r="B38" s="2">
        <v>2</v>
      </c>
      <c r="C38" s="2">
        <v>3</v>
      </c>
      <c r="D38" s="2">
        <v>4</v>
      </c>
      <c r="E38" s="52">
        <v>5</v>
      </c>
      <c r="F38" s="1">
        <v>6</v>
      </c>
      <c r="G38" s="52">
        <v>7</v>
      </c>
      <c r="H38" s="70">
        <v>8</v>
      </c>
      <c r="I38" s="1">
        <v>9</v>
      </c>
      <c r="J38" s="46">
        <v>10</v>
      </c>
      <c r="K38" s="11">
        <v>11</v>
      </c>
      <c r="L38" s="57">
        <v>12</v>
      </c>
    </row>
    <row r="39" spans="1:14" ht="15.75">
      <c r="A39" s="80"/>
      <c r="B39" s="75" t="s">
        <v>10</v>
      </c>
      <c r="C39" s="10" t="s">
        <v>11</v>
      </c>
      <c r="D39" s="10" t="s">
        <v>16</v>
      </c>
      <c r="E39" s="53">
        <f t="shared" ref="E39:H39" si="3">SUM(E40:E41)</f>
        <v>97740.766999999993</v>
      </c>
      <c r="F39" s="49">
        <f t="shared" si="3"/>
        <v>46670.808940000003</v>
      </c>
      <c r="G39" s="53">
        <f t="shared" si="3"/>
        <v>99531.852000000014</v>
      </c>
      <c r="H39" s="71">
        <f t="shared" si="3"/>
        <v>139261.20441999999</v>
      </c>
      <c r="I39" s="8">
        <f>SUM(I40:I41)</f>
        <v>36954.5</v>
      </c>
      <c r="J39" s="8">
        <f>SUM(J40:J41)</f>
        <v>36954.5</v>
      </c>
      <c r="K39" s="37">
        <f t="shared" ref="K39:K52" si="4">SUM(E39:J39)</f>
        <v>457113.63236000005</v>
      </c>
      <c r="L39" s="58">
        <f>SUM(K16+K39)</f>
        <v>940446.50636</v>
      </c>
    </row>
    <row r="40" spans="1:14" ht="31.5">
      <c r="A40" s="81"/>
      <c r="B40" s="76"/>
      <c r="C40" s="73" t="s">
        <v>13</v>
      </c>
      <c r="D40" s="10" t="s">
        <v>6</v>
      </c>
      <c r="E40" s="54">
        <v>0</v>
      </c>
      <c r="F40" s="8">
        <v>0</v>
      </c>
      <c r="G40" s="54">
        <v>0</v>
      </c>
      <c r="H40" s="54">
        <v>0</v>
      </c>
      <c r="I40" s="8">
        <v>0</v>
      </c>
      <c r="J40" s="8">
        <v>0</v>
      </c>
      <c r="K40" s="8">
        <f t="shared" si="4"/>
        <v>0</v>
      </c>
      <c r="L40" s="59">
        <f>SUM(K17+K40)</f>
        <v>19071</v>
      </c>
    </row>
    <row r="41" spans="1:14" ht="36.75" customHeight="1">
      <c r="A41" s="82"/>
      <c r="B41" s="77"/>
      <c r="C41" s="74"/>
      <c r="D41" s="10" t="s">
        <v>7</v>
      </c>
      <c r="E41" s="53">
        <f>SUM(E44:E52)</f>
        <v>97740.766999999993</v>
      </c>
      <c r="F41" s="36">
        <f>SUM(F44:F52)</f>
        <v>46670.808940000003</v>
      </c>
      <c r="G41" s="53">
        <f>SUM(G44:G52)</f>
        <v>99531.852000000014</v>
      </c>
      <c r="H41" s="71">
        <f>SUM(H44:H52)</f>
        <v>139261.20441999999</v>
      </c>
      <c r="I41" s="6">
        <f>SUM(I44:I52)</f>
        <v>36954.5</v>
      </c>
      <c r="J41" s="15">
        <f>SUM(J43:J52)</f>
        <v>36954.5</v>
      </c>
      <c r="K41" s="37">
        <f t="shared" si="4"/>
        <v>457113.63236000005</v>
      </c>
      <c r="L41" s="58">
        <f>SUM(K18+K41)</f>
        <v>921375.50636</v>
      </c>
    </row>
    <row r="42" spans="1:14" ht="15.75">
      <c r="A42" s="80" t="s">
        <v>19</v>
      </c>
      <c r="B42" s="75" t="s">
        <v>14</v>
      </c>
      <c r="C42" s="35" t="s">
        <v>11</v>
      </c>
      <c r="D42" s="10" t="s">
        <v>16</v>
      </c>
      <c r="E42" s="68">
        <f t="shared" ref="E42:G42" si="5">SUM(E43:E44)</f>
        <v>24469.35</v>
      </c>
      <c r="F42" s="48">
        <v>26387.297399999999</v>
      </c>
      <c r="G42" s="55">
        <f t="shared" si="5"/>
        <v>31556.1</v>
      </c>
      <c r="H42" s="55">
        <f>H43+H44</f>
        <v>34256.199999999997</v>
      </c>
      <c r="I42" s="8">
        <v>31588</v>
      </c>
      <c r="J42" s="64">
        <v>31588</v>
      </c>
      <c r="K42" s="67">
        <f t="shared" si="4"/>
        <v>179844.9474</v>
      </c>
    </row>
    <row r="43" spans="1:14" ht="31.5">
      <c r="A43" s="81"/>
      <c r="B43" s="83"/>
      <c r="C43" s="73" t="s">
        <v>15</v>
      </c>
      <c r="D43" s="10" t="s">
        <v>6</v>
      </c>
      <c r="E43" s="56">
        <v>0</v>
      </c>
      <c r="F43" s="11">
        <v>0</v>
      </c>
      <c r="G43" s="56">
        <v>0</v>
      </c>
      <c r="H43" s="56">
        <v>0</v>
      </c>
      <c r="I43" s="12">
        <v>0</v>
      </c>
      <c r="J43" s="11">
        <v>0</v>
      </c>
      <c r="K43" s="60">
        <f t="shared" si="4"/>
        <v>0</v>
      </c>
    </row>
    <row r="44" spans="1:14" ht="31.5">
      <c r="A44" s="82"/>
      <c r="B44" s="77"/>
      <c r="C44" s="74"/>
      <c r="D44" s="13" t="s">
        <v>7</v>
      </c>
      <c r="E44" s="56">
        <v>24469.35</v>
      </c>
      <c r="F44" s="11">
        <v>26387.297399999999</v>
      </c>
      <c r="G44" s="56">
        <v>31556.1</v>
      </c>
      <c r="H44" s="54">
        <v>34256.199999999997</v>
      </c>
      <c r="I44" s="8">
        <v>31588</v>
      </c>
      <c r="J44" s="8">
        <v>31588</v>
      </c>
      <c r="K44" s="60">
        <f t="shared" si="4"/>
        <v>179844.9474</v>
      </c>
    </row>
    <row r="45" spans="1:14" ht="47.25">
      <c r="A45" s="38" t="s">
        <v>20</v>
      </c>
      <c r="B45" s="39" t="s">
        <v>17</v>
      </c>
      <c r="C45" s="40" t="s">
        <v>15</v>
      </c>
      <c r="D45" s="13" t="s">
        <v>7</v>
      </c>
      <c r="E45" s="56">
        <v>48824.457999999999</v>
      </c>
      <c r="F45" s="47">
        <v>13749.93894</v>
      </c>
      <c r="G45" s="56">
        <v>22395.191999999999</v>
      </c>
      <c r="H45" s="56">
        <v>68585.604420000003</v>
      </c>
      <c r="I45" s="12">
        <v>0</v>
      </c>
      <c r="J45" s="11">
        <v>0</v>
      </c>
      <c r="K45" s="60">
        <f t="shared" si="4"/>
        <v>153555.19336</v>
      </c>
    </row>
    <row r="46" spans="1:14" ht="126">
      <c r="A46" s="11" t="s">
        <v>21</v>
      </c>
      <c r="B46" s="66" t="s">
        <v>22</v>
      </c>
      <c r="C46" s="10" t="s">
        <v>15</v>
      </c>
      <c r="D46" s="10" t="s">
        <v>7</v>
      </c>
      <c r="E46" s="56">
        <v>200</v>
      </c>
      <c r="F46" s="11">
        <v>200</v>
      </c>
      <c r="G46" s="56">
        <v>200</v>
      </c>
      <c r="H46" s="56">
        <v>200</v>
      </c>
      <c r="I46" s="12">
        <v>0</v>
      </c>
      <c r="J46" s="11">
        <v>0</v>
      </c>
      <c r="K46" s="60">
        <f t="shared" si="4"/>
        <v>800</v>
      </c>
    </row>
    <row r="47" spans="1:14" ht="47.25">
      <c r="A47" s="11" t="s">
        <v>29</v>
      </c>
      <c r="B47" s="42" t="s">
        <v>23</v>
      </c>
      <c r="C47" s="10" t="s">
        <v>15</v>
      </c>
      <c r="D47" s="13" t="s">
        <v>7</v>
      </c>
      <c r="E47" s="56">
        <v>0</v>
      </c>
      <c r="F47" s="11">
        <v>0</v>
      </c>
      <c r="G47" s="56">
        <v>0</v>
      </c>
      <c r="H47" s="56">
        <v>0</v>
      </c>
      <c r="I47" s="12">
        <v>0</v>
      </c>
      <c r="J47" s="11">
        <v>0</v>
      </c>
      <c r="K47" s="60">
        <f t="shared" si="4"/>
        <v>0</v>
      </c>
    </row>
    <row r="48" spans="1:14" ht="78.75">
      <c r="A48" s="11" t="s">
        <v>30</v>
      </c>
      <c r="B48" s="39" t="s">
        <v>36</v>
      </c>
      <c r="C48" s="10" t="s">
        <v>15</v>
      </c>
      <c r="D48" s="10" t="s">
        <v>7</v>
      </c>
      <c r="E48" s="69">
        <v>5620</v>
      </c>
      <c r="F48" s="47">
        <v>4065.6026000000002</v>
      </c>
      <c r="G48" s="56">
        <v>4582.1000000000004</v>
      </c>
      <c r="H48" s="56">
        <v>5260.6</v>
      </c>
      <c r="I48" s="8">
        <v>5366.5</v>
      </c>
      <c r="J48" s="8">
        <v>5366.5</v>
      </c>
      <c r="K48" s="61">
        <f t="shared" si="4"/>
        <v>30261.302600000003</v>
      </c>
    </row>
    <row r="49" spans="1:11" ht="47.25">
      <c r="A49" s="11" t="s">
        <v>31</v>
      </c>
      <c r="B49" s="43" t="s">
        <v>24</v>
      </c>
      <c r="C49" s="10" t="s">
        <v>15</v>
      </c>
      <c r="D49" s="10" t="s">
        <v>7</v>
      </c>
      <c r="E49" s="56">
        <v>9490.2890000000007</v>
      </c>
      <c r="F49" s="47">
        <v>0</v>
      </c>
      <c r="G49" s="56">
        <v>3149.36</v>
      </c>
      <c r="H49" s="56">
        <v>13699.1</v>
      </c>
      <c r="I49" s="8">
        <v>0</v>
      </c>
      <c r="J49" s="11">
        <v>0</v>
      </c>
      <c r="K49" s="60">
        <f t="shared" si="4"/>
        <v>26338.749000000003</v>
      </c>
    </row>
    <row r="50" spans="1:11" ht="47.25">
      <c r="A50" s="11" t="s">
        <v>32</v>
      </c>
      <c r="B50" s="44" t="s">
        <v>27</v>
      </c>
      <c r="C50" s="11" t="s">
        <v>25</v>
      </c>
      <c r="D50" s="10" t="s">
        <v>7</v>
      </c>
      <c r="E50" s="56">
        <v>0</v>
      </c>
      <c r="F50" s="47">
        <v>0</v>
      </c>
      <c r="G50" s="56">
        <v>0</v>
      </c>
      <c r="H50" s="54">
        <v>383.9</v>
      </c>
      <c r="I50" s="12">
        <v>0</v>
      </c>
      <c r="J50" s="11">
        <v>0</v>
      </c>
      <c r="K50" s="60">
        <f t="shared" si="4"/>
        <v>383.9</v>
      </c>
    </row>
    <row r="51" spans="1:11" ht="47.25">
      <c r="A51" s="11" t="s">
        <v>33</v>
      </c>
      <c r="B51" s="44" t="s">
        <v>28</v>
      </c>
      <c r="C51" s="11" t="s">
        <v>15</v>
      </c>
      <c r="D51" s="10" t="s">
        <v>7</v>
      </c>
      <c r="E51" s="56">
        <v>8495.5</v>
      </c>
      <c r="F51" s="47">
        <v>0</v>
      </c>
      <c r="G51" s="56">
        <v>651.79999999999995</v>
      </c>
      <c r="H51" s="56">
        <v>13875.8</v>
      </c>
      <c r="I51" s="12">
        <v>0</v>
      </c>
      <c r="J51" s="11">
        <v>0</v>
      </c>
      <c r="K51" s="60">
        <f t="shared" si="4"/>
        <v>23023.1</v>
      </c>
    </row>
    <row r="52" spans="1:11" ht="63">
      <c r="A52" s="11" t="s">
        <v>34</v>
      </c>
      <c r="B52" s="41" t="s">
        <v>35</v>
      </c>
      <c r="C52" s="11" t="s">
        <v>15</v>
      </c>
      <c r="D52" s="45" t="s">
        <v>7</v>
      </c>
      <c r="E52" s="56">
        <v>641.16999999999996</v>
      </c>
      <c r="F52" s="47">
        <v>2267.9699999999998</v>
      </c>
      <c r="G52" s="56">
        <v>36997.300000000003</v>
      </c>
      <c r="H52" s="54">
        <v>3000</v>
      </c>
      <c r="I52" s="12">
        <v>0</v>
      </c>
      <c r="J52" s="11">
        <v>0</v>
      </c>
      <c r="K52" s="60">
        <f t="shared" si="4"/>
        <v>42906.44</v>
      </c>
    </row>
    <row r="61" spans="1:11">
      <c r="G61" s="19"/>
    </row>
  </sheetData>
  <mergeCells count="31">
    <mergeCell ref="I2:O2"/>
    <mergeCell ref="I5:O5"/>
    <mergeCell ref="E8:I8"/>
    <mergeCell ref="J7:O7"/>
    <mergeCell ref="E36:L36"/>
    <mergeCell ref="J8:O8"/>
    <mergeCell ref="E13:K13"/>
    <mergeCell ref="A10:O10"/>
    <mergeCell ref="A9:O9"/>
    <mergeCell ref="I6:O6"/>
    <mergeCell ref="D36:D37"/>
    <mergeCell ref="A19:A21"/>
    <mergeCell ref="B13:B14"/>
    <mergeCell ref="D13:D14"/>
    <mergeCell ref="B19:B21"/>
    <mergeCell ref="C13:C14"/>
    <mergeCell ref="A42:A44"/>
    <mergeCell ref="B42:B44"/>
    <mergeCell ref="C43:C44"/>
    <mergeCell ref="A36:A37"/>
    <mergeCell ref="B36:B37"/>
    <mergeCell ref="C36:C37"/>
    <mergeCell ref="A39:A41"/>
    <mergeCell ref="B39:B41"/>
    <mergeCell ref="C40:C41"/>
    <mergeCell ref="I3:O3"/>
    <mergeCell ref="C17:C18"/>
    <mergeCell ref="B16:B18"/>
    <mergeCell ref="C20:C21"/>
    <mergeCell ref="A13:A14"/>
    <mergeCell ref="A16:A18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2023-12-28T08:51:50Z</dcterms:modified>
</cp:coreProperties>
</file>